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4560" windowHeight="15620" tabRatio="500"/>
  </bookViews>
  <sheets>
    <sheet name="Fig. 2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9" i="1"/>
</calcChain>
</file>

<file path=xl/sharedStrings.xml><?xml version="1.0" encoding="utf-8"?>
<sst xmlns="http://schemas.openxmlformats.org/spreadsheetml/2006/main" count="106" uniqueCount="92">
  <si>
    <t>CysZ data  Renamed input datafiles according to number of reflections…then ran solve scaling to merge them</t>
  </si>
  <si>
    <t>merge_1.sca</t>
  </si>
  <si>
    <t>merge_12.sca</t>
  </si>
  <si>
    <t>merge_123.sca</t>
  </si>
  <si>
    <t>merge_1234.sca</t>
  </si>
  <si>
    <t>merge_1234_5.sca</t>
  </si>
  <si>
    <t>merge_1234_56.sca</t>
  </si>
  <si>
    <t>merge_1234_567.sca</t>
  </si>
  <si>
    <t>merge_1234_6.sca</t>
  </si>
  <si>
    <t>merge_2.sca</t>
  </si>
  <si>
    <t>merge_3.sca</t>
  </si>
  <si>
    <t>merge_4.sca</t>
  </si>
  <si>
    <t>merge_5.sca</t>
  </si>
  <si>
    <t>merge_56.sca</t>
  </si>
  <si>
    <t>merge_567.sca</t>
  </si>
  <si>
    <t>merge_6.sca</t>
  </si>
  <si>
    <t>merge_7.sca</t>
  </si>
  <si>
    <t>res</t>
  </si>
  <si>
    <t>dataset</t>
  </si>
  <si>
    <t>Signal</t>
  </si>
  <si>
    <t>Pairs:</t>
  </si>
  <si>
    <t>merge_1234_567_shelx1.pdb</t>
  </si>
  <si>
    <t>merge_1234_56_shelx1.pdb</t>
  </si>
  <si>
    <t>merge_1234_5_shelx1.pdb</t>
  </si>
  <si>
    <t>merge_1234_shelx1.pdb</t>
  </si>
  <si>
    <t>merge_123_shelx1.pdb</t>
  </si>
  <si>
    <t>merge_12_shelx1.pdb</t>
  </si>
  <si>
    <t>merge_1_shelx1.pdb</t>
  </si>
  <si>
    <t>merge_2_shelx1.pdb</t>
  </si>
  <si>
    <t>merge_3_shelx1.pdb</t>
  </si>
  <si>
    <t>merge_4_shelx1.pdb</t>
  </si>
  <si>
    <t>merge_567_shelx1.pdb</t>
  </si>
  <si>
    <t>merge_56_shelx1.pdb</t>
  </si>
  <si>
    <t>merge_5_shelx1.pdb</t>
  </si>
  <si>
    <t>merge_6_shelx1.pdb</t>
  </si>
  <si>
    <t>merge_7_shelx1.pdb</t>
  </si>
  <si>
    <t>merge_456.sca</t>
  </si>
  <si>
    <t>merge_357.sca</t>
  </si>
  <si>
    <t>merge_245.sca</t>
  </si>
  <si>
    <t>merge_345.sca</t>
  </si>
  <si>
    <t>merge_246.sca</t>
  </si>
  <si>
    <t>merge_234.sca</t>
  </si>
  <si>
    <t>Number of datasets</t>
  </si>
  <si>
    <t>Shelxd (100000 tries); 2.8 A</t>
  </si>
  <si>
    <t>merge_13.sca</t>
  </si>
  <si>
    <t>merge_16.sca</t>
  </si>
  <si>
    <t>merge_23.sca</t>
  </si>
  <si>
    <t>merge_26.sca</t>
  </si>
  <si>
    <t>merge_34.sca</t>
  </si>
  <si>
    <t>merge_36.sca</t>
  </si>
  <si>
    <t>LLG (brute-force)</t>
  </si>
  <si>
    <t>Number of datasets (with slight offset for clarity)</t>
  </si>
  <si>
    <t>random number</t>
  </si>
  <si>
    <t>Liu et al datasets</t>
  </si>
  <si>
    <t>merge_1</t>
  </si>
  <si>
    <t>merge_2</t>
  </si>
  <si>
    <t>merge_27</t>
  </si>
  <si>
    <t>merge_273</t>
  </si>
  <si>
    <t>merge_2734</t>
  </si>
  <si>
    <t>merge_2734_5</t>
  </si>
  <si>
    <t>merge_2734_56</t>
  </si>
  <si>
    <t>merge_2734_561</t>
  </si>
  <si>
    <t>merge_2734_6</t>
  </si>
  <si>
    <t>merge_23</t>
  </si>
  <si>
    <t>merge_26</t>
  </si>
  <si>
    <t>merge_7</t>
  </si>
  <si>
    <t>merge_73</t>
  </si>
  <si>
    <t>merge_734</t>
  </si>
  <si>
    <t>merge_745</t>
  </si>
  <si>
    <t>merge_746</t>
  </si>
  <si>
    <t>merge_76</t>
  </si>
  <si>
    <t>merge_3</t>
  </si>
  <si>
    <t>merge_351</t>
  </si>
  <si>
    <t>merge_4</t>
  </si>
  <si>
    <t>merge_5</t>
  </si>
  <si>
    <t>merge_561</t>
  </si>
  <si>
    <t>merge_6</t>
  </si>
  <si>
    <t>merge_34</t>
  </si>
  <si>
    <t>merge_345</t>
  </si>
  <si>
    <t>merge_36</t>
  </si>
  <si>
    <t>merge_456</t>
  </si>
  <si>
    <t>merge_56</t>
  </si>
  <si>
    <t>Fig. 2A</t>
  </si>
  <si>
    <t>Fig. 2B</t>
  </si>
  <si>
    <t>LLG (unbiased version of 2014-05-25)</t>
  </si>
  <si>
    <t>LLG (brute-force) is Phenix brute-force</t>
  </si>
  <si>
    <t>LLG (unbiased version of 2014-05-25) is Phenix, using only code developed before running CysZ datasets</t>
  </si>
  <si>
    <t>Shelxc/d (100000 tries) is Shelxc/d run with CCP4i interface with 100,000 tries</t>
  </si>
  <si>
    <t>All datasets analyzed using data to 3.5 A</t>
  </si>
  <si>
    <t>Liu et al datasets specifies the dataset number in Liu et al corresponding to each dataset</t>
  </si>
  <si>
    <t>Diff (Phenix-unbiased phenix)</t>
  </si>
  <si>
    <t>Shelxc/d (100,000 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</si>
</sst>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0" fontId="4" fillId="0" borderId="0" xfId="0" applyFont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'Fig. 2'!$D$8</c:f>
              <c:strCache>
                <c:ptCount val="1"/>
                <c:pt idx="0">
                  <c:v>LLG (brute-force)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000090"/>
                </a:solidFill>
              </a:ln>
            </c:spPr>
          </c:marker>
          <c:xVal>
            <c:numRef>
              <c:f>'Fig. 2'!$C$9:$C$38</c:f>
              <c:numCache>
                <c:formatCode>General</c:formatCode>
                <c:ptCount val="30"/>
                <c:pt idx="0">
                  <c:v>5.22</c:v>
                </c:pt>
                <c:pt idx="1">
                  <c:v>5.66</c:v>
                </c:pt>
                <c:pt idx="2">
                  <c:v>5.81</c:v>
                </c:pt>
                <c:pt idx="3">
                  <c:v>5.87</c:v>
                </c:pt>
                <c:pt idx="4">
                  <c:v>6.23</c:v>
                </c:pt>
                <c:pt idx="5">
                  <c:v>6.63</c:v>
                </c:pt>
                <c:pt idx="6">
                  <c:v>6.769999999999999</c:v>
                </c:pt>
                <c:pt idx="7">
                  <c:v>7.13</c:v>
                </c:pt>
                <c:pt idx="8">
                  <c:v>7.38</c:v>
                </c:pt>
                <c:pt idx="9">
                  <c:v>7.74</c:v>
                </c:pt>
                <c:pt idx="10">
                  <c:v>7.94</c:v>
                </c:pt>
                <c:pt idx="11">
                  <c:v>7.97</c:v>
                </c:pt>
                <c:pt idx="12">
                  <c:v>8.02</c:v>
                </c:pt>
                <c:pt idx="13">
                  <c:v>8.140000000000001</c:v>
                </c:pt>
                <c:pt idx="14">
                  <c:v>8.220000000000001</c:v>
                </c:pt>
                <c:pt idx="15">
                  <c:v>8.220000000000001</c:v>
                </c:pt>
                <c:pt idx="16">
                  <c:v>8.4</c:v>
                </c:pt>
                <c:pt idx="17">
                  <c:v>8.43</c:v>
                </c:pt>
                <c:pt idx="18">
                  <c:v>8.55</c:v>
                </c:pt>
                <c:pt idx="19">
                  <c:v>8.56</c:v>
                </c:pt>
                <c:pt idx="20">
                  <c:v>8.93</c:v>
                </c:pt>
                <c:pt idx="21">
                  <c:v>9.02</c:v>
                </c:pt>
                <c:pt idx="22">
                  <c:v>9.03</c:v>
                </c:pt>
                <c:pt idx="23">
                  <c:v>9.03</c:v>
                </c:pt>
                <c:pt idx="24">
                  <c:v>9.07</c:v>
                </c:pt>
                <c:pt idx="25">
                  <c:v>9.28</c:v>
                </c:pt>
                <c:pt idx="26">
                  <c:v>9.41</c:v>
                </c:pt>
                <c:pt idx="27">
                  <c:v>9.630000000000001</c:v>
                </c:pt>
              </c:numCache>
            </c:numRef>
          </c:xVal>
          <c:yVal>
            <c:numRef>
              <c:f>'Fig. 2'!$D$9:$D$38</c:f>
              <c:numCache>
                <c:formatCode>General</c:formatCode>
                <c:ptCount val="30"/>
                <c:pt idx="0">
                  <c:v>2.0</c:v>
                </c:pt>
                <c:pt idx="1">
                  <c:v>1.0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17.0</c:v>
                </c:pt>
                <c:pt idx="9">
                  <c:v>1.0</c:v>
                </c:pt>
                <c:pt idx="10">
                  <c:v>16.0</c:v>
                </c:pt>
                <c:pt idx="11">
                  <c:v>2.0</c:v>
                </c:pt>
                <c:pt idx="12">
                  <c:v>2.0</c:v>
                </c:pt>
                <c:pt idx="13">
                  <c:v>17.0</c:v>
                </c:pt>
                <c:pt idx="14">
                  <c:v>17.0</c:v>
                </c:pt>
                <c:pt idx="15">
                  <c:v>16.0</c:v>
                </c:pt>
                <c:pt idx="16">
                  <c:v>21.0</c:v>
                </c:pt>
                <c:pt idx="17">
                  <c:v>18.0</c:v>
                </c:pt>
                <c:pt idx="18">
                  <c:v>17.0</c:v>
                </c:pt>
                <c:pt idx="19">
                  <c:v>18.0</c:v>
                </c:pt>
                <c:pt idx="20">
                  <c:v>19.0</c:v>
                </c:pt>
                <c:pt idx="21">
                  <c:v>20.0</c:v>
                </c:pt>
                <c:pt idx="22">
                  <c:v>20.0</c:v>
                </c:pt>
                <c:pt idx="23">
                  <c:v>21.0</c:v>
                </c:pt>
                <c:pt idx="24">
                  <c:v>20.0</c:v>
                </c:pt>
                <c:pt idx="25">
                  <c:v>21.0</c:v>
                </c:pt>
                <c:pt idx="26">
                  <c:v>19.0</c:v>
                </c:pt>
                <c:pt idx="27">
                  <c:v>21.0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'Fig. 2'!$G$8</c:f>
              <c:strCache>
                <c:ptCount val="1"/>
                <c:pt idx="0">
                  <c:v>Shelxc/d (100,000 tries)</c:v>
                </c:pt>
              </c:strCache>
            </c:strRef>
          </c:tx>
          <c:spPr>
            <a:ln w="47625">
              <a:noFill/>
            </a:ln>
          </c:spPr>
          <c:marker>
            <c:symbol val="x"/>
            <c:size val="10"/>
            <c:spPr>
              <a:ln>
                <a:solidFill>
                  <a:srgbClr val="660066"/>
                </a:solidFill>
              </a:ln>
            </c:spPr>
          </c:marker>
          <c:xVal>
            <c:numRef>
              <c:f>'Fig. 2'!$C$9:$C$38</c:f>
              <c:numCache>
                <c:formatCode>General</c:formatCode>
                <c:ptCount val="30"/>
                <c:pt idx="0">
                  <c:v>5.22</c:v>
                </c:pt>
                <c:pt idx="1">
                  <c:v>5.66</c:v>
                </c:pt>
                <c:pt idx="2">
                  <c:v>5.81</c:v>
                </c:pt>
                <c:pt idx="3">
                  <c:v>5.87</c:v>
                </c:pt>
                <c:pt idx="4">
                  <c:v>6.23</c:v>
                </c:pt>
                <c:pt idx="5">
                  <c:v>6.63</c:v>
                </c:pt>
                <c:pt idx="6">
                  <c:v>6.769999999999999</c:v>
                </c:pt>
                <c:pt idx="7">
                  <c:v>7.13</c:v>
                </c:pt>
                <c:pt idx="8">
                  <c:v>7.38</c:v>
                </c:pt>
                <c:pt idx="9">
                  <c:v>7.74</c:v>
                </c:pt>
                <c:pt idx="10">
                  <c:v>7.94</c:v>
                </c:pt>
                <c:pt idx="11">
                  <c:v>7.97</c:v>
                </c:pt>
                <c:pt idx="12">
                  <c:v>8.02</c:v>
                </c:pt>
                <c:pt idx="13">
                  <c:v>8.140000000000001</c:v>
                </c:pt>
                <c:pt idx="14">
                  <c:v>8.220000000000001</c:v>
                </c:pt>
                <c:pt idx="15">
                  <c:v>8.220000000000001</c:v>
                </c:pt>
                <c:pt idx="16">
                  <c:v>8.4</c:v>
                </c:pt>
                <c:pt idx="17">
                  <c:v>8.43</c:v>
                </c:pt>
                <c:pt idx="18">
                  <c:v>8.55</c:v>
                </c:pt>
                <c:pt idx="19">
                  <c:v>8.56</c:v>
                </c:pt>
                <c:pt idx="20">
                  <c:v>8.93</c:v>
                </c:pt>
                <c:pt idx="21">
                  <c:v>9.02</c:v>
                </c:pt>
                <c:pt idx="22">
                  <c:v>9.03</c:v>
                </c:pt>
                <c:pt idx="23">
                  <c:v>9.03</c:v>
                </c:pt>
                <c:pt idx="24">
                  <c:v>9.07</c:v>
                </c:pt>
                <c:pt idx="25">
                  <c:v>9.28</c:v>
                </c:pt>
                <c:pt idx="26">
                  <c:v>9.41</c:v>
                </c:pt>
                <c:pt idx="27">
                  <c:v>9.630000000000001</c:v>
                </c:pt>
              </c:numCache>
            </c:numRef>
          </c:xVal>
          <c:yVal>
            <c:numRef>
              <c:f>'Fig. 2'!$G$9:$G$38</c:f>
              <c:numCache>
                <c:formatCode>General</c:formatCode>
                <c:ptCount val="30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3.0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3.0</c:v>
                </c:pt>
                <c:pt idx="11">
                  <c:v>2.0</c:v>
                </c:pt>
                <c:pt idx="12">
                  <c:v>2.0</c:v>
                </c:pt>
                <c:pt idx="13">
                  <c:v>2.0</c:v>
                </c:pt>
                <c:pt idx="14">
                  <c:v>3.0</c:v>
                </c:pt>
                <c:pt idx="15">
                  <c:v>2.0</c:v>
                </c:pt>
                <c:pt idx="16">
                  <c:v>8.0</c:v>
                </c:pt>
                <c:pt idx="17">
                  <c:v>2.0</c:v>
                </c:pt>
                <c:pt idx="18">
                  <c:v>11.0</c:v>
                </c:pt>
                <c:pt idx="19">
                  <c:v>3.0</c:v>
                </c:pt>
                <c:pt idx="20">
                  <c:v>13.0</c:v>
                </c:pt>
                <c:pt idx="21">
                  <c:v>5.0</c:v>
                </c:pt>
                <c:pt idx="22">
                  <c:v>4.0</c:v>
                </c:pt>
                <c:pt idx="23">
                  <c:v>13.0</c:v>
                </c:pt>
                <c:pt idx="24">
                  <c:v>4.0</c:v>
                </c:pt>
                <c:pt idx="25">
                  <c:v>17.0</c:v>
                </c:pt>
                <c:pt idx="26">
                  <c:v>18.0</c:v>
                </c:pt>
                <c:pt idx="27">
                  <c:v>18.0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391080"/>
        <c:axId val="2133748424"/>
      </c:scatterChart>
      <c:valAx>
        <c:axId val="-2127391080"/>
        <c:scaling>
          <c:orientation val="minMax"/>
          <c:min val="5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Anomalous signal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3748424"/>
        <c:crosses val="autoZero"/>
        <c:crossBetween val="midCat"/>
      </c:valAx>
      <c:valAx>
        <c:axId val="2133748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Correct sites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-212739108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78021978021978"/>
          <c:y val="0.0337371406160437"/>
          <c:w val="0.387556286233452"/>
          <c:h val="0.170436841946481"/>
        </c:manualLayout>
      </c:layout>
      <c:overlay val="1"/>
      <c:txPr>
        <a:bodyPr/>
        <a:lstStyle/>
        <a:p>
          <a:pPr>
            <a:defRPr sz="1600" b="1"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21771317047"/>
          <c:y val="0.0304431599229287"/>
          <c:w val="0.817914565454599"/>
          <c:h val="0.7833847647656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'Fig. 2'!$D$8</c:f>
              <c:strCache>
                <c:ptCount val="1"/>
                <c:pt idx="0">
                  <c:v>LLG (brute-force)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000090"/>
                </a:solidFill>
              </a:ln>
            </c:spPr>
          </c:marker>
          <c:xVal>
            <c:numRef>
              <c:f>'Fig. 2'!$I$9:$I$38</c:f>
              <c:numCache>
                <c:formatCode>General</c:formatCode>
                <c:ptCount val="30"/>
                <c:pt idx="0">
                  <c:v>1.135247546567341</c:v>
                </c:pt>
                <c:pt idx="1">
                  <c:v>1.006009586754337</c:v>
                </c:pt>
                <c:pt idx="2">
                  <c:v>1.077693456871207</c:v>
                </c:pt>
                <c:pt idx="3">
                  <c:v>1.185508414326513</c:v>
                </c:pt>
                <c:pt idx="4">
                  <c:v>1.136801902209324</c:v>
                </c:pt>
                <c:pt idx="5">
                  <c:v>1.098798149642506</c:v>
                </c:pt>
                <c:pt idx="6">
                  <c:v>1.05322289611155</c:v>
                </c:pt>
                <c:pt idx="7">
                  <c:v>2.148964302657066</c:v>
                </c:pt>
                <c:pt idx="8">
                  <c:v>2.188690493311765</c:v>
                </c:pt>
                <c:pt idx="9">
                  <c:v>2.147733801656678</c:v>
                </c:pt>
                <c:pt idx="10">
                  <c:v>3.00633473473175</c:v>
                </c:pt>
                <c:pt idx="11">
                  <c:v>2.002200178242763</c:v>
                </c:pt>
                <c:pt idx="12">
                  <c:v>2.099848298692185</c:v>
                </c:pt>
                <c:pt idx="13">
                  <c:v>2.088379659256968</c:v>
                </c:pt>
                <c:pt idx="14">
                  <c:v>2.132618035002192</c:v>
                </c:pt>
                <c:pt idx="15">
                  <c:v>3.120337702431488</c:v>
                </c:pt>
                <c:pt idx="16">
                  <c:v>2.107687127978452</c:v>
                </c:pt>
                <c:pt idx="17">
                  <c:v>3.134584555600192</c:v>
                </c:pt>
                <c:pt idx="18">
                  <c:v>3.134896692589313</c:v>
                </c:pt>
                <c:pt idx="19">
                  <c:v>3.115234971856932</c:v>
                </c:pt>
                <c:pt idx="20">
                  <c:v>3.053303841957564</c:v>
                </c:pt>
                <c:pt idx="21">
                  <c:v>3.099434217880252</c:v>
                </c:pt>
                <c:pt idx="22">
                  <c:v>4.15573445910213</c:v>
                </c:pt>
                <c:pt idx="23">
                  <c:v>3.072806120986481</c:v>
                </c:pt>
                <c:pt idx="24">
                  <c:v>5.147988654076281</c:v>
                </c:pt>
                <c:pt idx="25">
                  <c:v>5.070135263497914</c:v>
                </c:pt>
                <c:pt idx="26">
                  <c:v>6.056584339487946</c:v>
                </c:pt>
                <c:pt idx="27">
                  <c:v>7.015330075019624</c:v>
                </c:pt>
              </c:numCache>
            </c:numRef>
          </c:xVal>
          <c:yVal>
            <c:numRef>
              <c:f>'Fig. 2'!$D$9:$D$38</c:f>
              <c:numCache>
                <c:formatCode>General</c:formatCode>
                <c:ptCount val="30"/>
                <c:pt idx="0">
                  <c:v>2.0</c:v>
                </c:pt>
                <c:pt idx="1">
                  <c:v>1.0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17.0</c:v>
                </c:pt>
                <c:pt idx="9">
                  <c:v>1.0</c:v>
                </c:pt>
                <c:pt idx="10">
                  <c:v>16.0</c:v>
                </c:pt>
                <c:pt idx="11">
                  <c:v>2.0</c:v>
                </c:pt>
                <c:pt idx="12">
                  <c:v>2.0</c:v>
                </c:pt>
                <c:pt idx="13">
                  <c:v>17.0</c:v>
                </c:pt>
                <c:pt idx="14">
                  <c:v>17.0</c:v>
                </c:pt>
                <c:pt idx="15">
                  <c:v>16.0</c:v>
                </c:pt>
                <c:pt idx="16">
                  <c:v>21.0</c:v>
                </c:pt>
                <c:pt idx="17">
                  <c:v>18.0</c:v>
                </c:pt>
                <c:pt idx="18">
                  <c:v>17.0</c:v>
                </c:pt>
                <c:pt idx="19">
                  <c:v>18.0</c:v>
                </c:pt>
                <c:pt idx="20">
                  <c:v>19.0</c:v>
                </c:pt>
                <c:pt idx="21">
                  <c:v>20.0</c:v>
                </c:pt>
                <c:pt idx="22">
                  <c:v>20.0</c:v>
                </c:pt>
                <c:pt idx="23">
                  <c:v>21.0</c:v>
                </c:pt>
                <c:pt idx="24">
                  <c:v>20.0</c:v>
                </c:pt>
                <c:pt idx="25">
                  <c:v>21.0</c:v>
                </c:pt>
                <c:pt idx="26">
                  <c:v>19.0</c:v>
                </c:pt>
                <c:pt idx="27">
                  <c:v>21.0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'Fig. 2'!$G$8</c:f>
              <c:strCache>
                <c:ptCount val="1"/>
                <c:pt idx="0">
                  <c:v>Shelxc/d (100,000 tries)</c:v>
                </c:pt>
              </c:strCache>
            </c:strRef>
          </c:tx>
          <c:spPr>
            <a:ln w="47625">
              <a:noFill/>
            </a:ln>
          </c:spPr>
          <c:marker>
            <c:symbol val="x"/>
            <c:size val="10"/>
            <c:spPr>
              <a:ln>
                <a:solidFill>
                  <a:srgbClr val="660066"/>
                </a:solidFill>
              </a:ln>
            </c:spPr>
          </c:marker>
          <c:xVal>
            <c:numRef>
              <c:f>'Fig. 2'!$I$9:$I$36</c:f>
              <c:numCache>
                <c:formatCode>General</c:formatCode>
                <c:ptCount val="28"/>
                <c:pt idx="0">
                  <c:v>1.135247546567341</c:v>
                </c:pt>
                <c:pt idx="1">
                  <c:v>1.006009586754337</c:v>
                </c:pt>
                <c:pt idx="2">
                  <c:v>1.077693456871207</c:v>
                </c:pt>
                <c:pt idx="3">
                  <c:v>1.185508414326513</c:v>
                </c:pt>
                <c:pt idx="4">
                  <c:v>1.136801902209324</c:v>
                </c:pt>
                <c:pt idx="5">
                  <c:v>1.098798149642506</c:v>
                </c:pt>
                <c:pt idx="6">
                  <c:v>1.05322289611155</c:v>
                </c:pt>
                <c:pt idx="7">
                  <c:v>2.148964302657066</c:v>
                </c:pt>
                <c:pt idx="8">
                  <c:v>2.188690493311765</c:v>
                </c:pt>
                <c:pt idx="9">
                  <c:v>2.147733801656678</c:v>
                </c:pt>
                <c:pt idx="10">
                  <c:v>3.00633473473175</c:v>
                </c:pt>
                <c:pt idx="11">
                  <c:v>2.002200178242763</c:v>
                </c:pt>
                <c:pt idx="12">
                  <c:v>2.099848298692185</c:v>
                </c:pt>
                <c:pt idx="13">
                  <c:v>2.088379659256968</c:v>
                </c:pt>
                <c:pt idx="14">
                  <c:v>2.132618035002192</c:v>
                </c:pt>
                <c:pt idx="15">
                  <c:v>3.120337702431488</c:v>
                </c:pt>
                <c:pt idx="16">
                  <c:v>2.107687127978452</c:v>
                </c:pt>
                <c:pt idx="17">
                  <c:v>3.134584555600192</c:v>
                </c:pt>
                <c:pt idx="18">
                  <c:v>3.134896692589313</c:v>
                </c:pt>
                <c:pt idx="19">
                  <c:v>3.115234971856932</c:v>
                </c:pt>
                <c:pt idx="20">
                  <c:v>3.053303841957564</c:v>
                </c:pt>
                <c:pt idx="21">
                  <c:v>3.099434217880252</c:v>
                </c:pt>
                <c:pt idx="22">
                  <c:v>4.15573445910213</c:v>
                </c:pt>
                <c:pt idx="23">
                  <c:v>3.072806120986481</c:v>
                </c:pt>
                <c:pt idx="24">
                  <c:v>5.147988654076281</c:v>
                </c:pt>
                <c:pt idx="25">
                  <c:v>5.070135263497914</c:v>
                </c:pt>
                <c:pt idx="26">
                  <c:v>6.056584339487946</c:v>
                </c:pt>
                <c:pt idx="27">
                  <c:v>7.015330075019624</c:v>
                </c:pt>
              </c:numCache>
            </c:numRef>
          </c:xVal>
          <c:yVal>
            <c:numRef>
              <c:f>'Fig. 2'!$G$9:$G$36</c:f>
              <c:numCache>
                <c:formatCode>General</c:formatCode>
                <c:ptCount val="28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3.0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3.0</c:v>
                </c:pt>
                <c:pt idx="11">
                  <c:v>2.0</c:v>
                </c:pt>
                <c:pt idx="12">
                  <c:v>2.0</c:v>
                </c:pt>
                <c:pt idx="13">
                  <c:v>2.0</c:v>
                </c:pt>
                <c:pt idx="14">
                  <c:v>3.0</c:v>
                </c:pt>
                <c:pt idx="15">
                  <c:v>2.0</c:v>
                </c:pt>
                <c:pt idx="16">
                  <c:v>8.0</c:v>
                </c:pt>
                <c:pt idx="17">
                  <c:v>2.0</c:v>
                </c:pt>
                <c:pt idx="18">
                  <c:v>11.0</c:v>
                </c:pt>
                <c:pt idx="19">
                  <c:v>3.0</c:v>
                </c:pt>
                <c:pt idx="20">
                  <c:v>13.0</c:v>
                </c:pt>
                <c:pt idx="21">
                  <c:v>5.0</c:v>
                </c:pt>
                <c:pt idx="22">
                  <c:v>4.0</c:v>
                </c:pt>
                <c:pt idx="23">
                  <c:v>13.0</c:v>
                </c:pt>
                <c:pt idx="24">
                  <c:v>4.0</c:v>
                </c:pt>
                <c:pt idx="25">
                  <c:v>17.0</c:v>
                </c:pt>
                <c:pt idx="26">
                  <c:v>18.0</c:v>
                </c:pt>
                <c:pt idx="27">
                  <c:v>18.0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273480"/>
        <c:axId val="2132807816"/>
      </c:scatterChart>
      <c:valAx>
        <c:axId val="2133273480"/>
        <c:scaling>
          <c:orientation val="minMax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Number of crystals</a:t>
                </a:r>
                <a:r>
                  <a:rPr lang="en-US" sz="2000" baseline="0"/>
                  <a:t> included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2807816"/>
        <c:crosses val="autoZero"/>
        <c:crossBetween val="midCat"/>
      </c:valAx>
      <c:valAx>
        <c:axId val="2132807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Correct sites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 i="0"/>
            </a:pPr>
            <a:endParaRPr lang="en-US"/>
          </a:p>
        </c:txPr>
        <c:crossAx val="21332734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55034</xdr:colOff>
      <xdr:row>36</xdr:row>
      <xdr:rowOff>152400</xdr:rowOff>
    </xdr:from>
    <xdr:to>
      <xdr:col>11</xdr:col>
      <xdr:colOff>1219199</xdr:colOff>
      <xdr:row>61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1663700</xdr:colOff>
      <xdr:row>36</xdr:row>
      <xdr:rowOff>114300</xdr:rowOff>
    </xdr:from>
    <xdr:to>
      <xdr:col>18</xdr:col>
      <xdr:colOff>254000</xdr:colOff>
      <xdr:row>60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C23" zoomScale="75" zoomScaleNormal="75" zoomScalePageLayoutView="75" workbookViewId="0">
      <selection activeCell="T35" sqref="T35"/>
    </sheetView>
  </sheetViews>
  <sheetFormatPr baseColWidth="10" defaultRowHeight="15" x14ac:dyDescent="0"/>
  <cols>
    <col min="2" max="2" width="25" customWidth="1"/>
    <col min="7" max="7" width="21.33203125" customWidth="1"/>
    <col min="12" max="12" width="22.33203125" customWidth="1"/>
    <col min="13" max="13" width="21.83203125" customWidth="1"/>
  </cols>
  <sheetData>
    <row r="1" spans="1:14">
      <c r="A1" t="s">
        <v>0</v>
      </c>
    </row>
    <row r="2" spans="1:14">
      <c r="A2" t="s">
        <v>88</v>
      </c>
    </row>
    <row r="3" spans="1:14">
      <c r="A3" t="s">
        <v>85</v>
      </c>
    </row>
    <row r="4" spans="1:14">
      <c r="A4" t="s">
        <v>86</v>
      </c>
    </row>
    <row r="5" spans="1:14">
      <c r="A5" t="s">
        <v>87</v>
      </c>
    </row>
    <row r="6" spans="1:14">
      <c r="A6" t="s">
        <v>89</v>
      </c>
    </row>
    <row r="8" spans="1:14">
      <c r="A8" t="s">
        <v>17</v>
      </c>
      <c r="B8" t="s">
        <v>18</v>
      </c>
      <c r="C8" t="s">
        <v>19</v>
      </c>
      <c r="D8" t="s">
        <v>50</v>
      </c>
      <c r="E8" t="s">
        <v>84</v>
      </c>
      <c r="F8" t="s">
        <v>90</v>
      </c>
      <c r="G8" t="s">
        <v>91</v>
      </c>
      <c r="H8" t="s">
        <v>43</v>
      </c>
      <c r="I8" t="s">
        <v>51</v>
      </c>
      <c r="L8" t="s">
        <v>42</v>
      </c>
      <c r="M8" t="s">
        <v>52</v>
      </c>
      <c r="N8" t="s">
        <v>53</v>
      </c>
    </row>
    <row r="9" spans="1:14">
      <c r="A9">
        <v>3.5</v>
      </c>
      <c r="B9" t="s">
        <v>12</v>
      </c>
      <c r="C9">
        <v>5.22</v>
      </c>
      <c r="D9">
        <v>2</v>
      </c>
      <c r="E9" s="1">
        <v>2</v>
      </c>
      <c r="F9" s="1">
        <f>D9-E9</f>
        <v>0</v>
      </c>
      <c r="G9">
        <v>2</v>
      </c>
      <c r="H9">
        <v>2</v>
      </c>
      <c r="I9">
        <f t="shared" ref="I9:I36" si="0">L9+0.2*M9</f>
        <v>1.1352475465673411</v>
      </c>
      <c r="L9">
        <v>1</v>
      </c>
      <c r="M9">
        <v>0.67623773283670496</v>
      </c>
      <c r="N9" t="s">
        <v>74</v>
      </c>
    </row>
    <row r="10" spans="1:14">
      <c r="A10">
        <v>3.5</v>
      </c>
      <c r="B10" t="s">
        <v>16</v>
      </c>
      <c r="C10">
        <v>5.66</v>
      </c>
      <c r="D10">
        <v>1</v>
      </c>
      <c r="E10" s="1">
        <v>2</v>
      </c>
      <c r="F10" s="1">
        <f t="shared" ref="F10:F36" si="1">D10-E10</f>
        <v>-1</v>
      </c>
      <c r="G10">
        <v>2</v>
      </c>
      <c r="H10">
        <v>1</v>
      </c>
      <c r="I10">
        <f t="shared" si="0"/>
        <v>1.0060095867543368</v>
      </c>
      <c r="L10">
        <v>1</v>
      </c>
      <c r="M10">
        <v>3.0047933771683688E-2</v>
      </c>
      <c r="N10" t="s">
        <v>54</v>
      </c>
    </row>
    <row r="11" spans="1:14">
      <c r="A11">
        <v>3.5</v>
      </c>
      <c r="B11" t="s">
        <v>11</v>
      </c>
      <c r="C11">
        <v>5.81</v>
      </c>
      <c r="D11">
        <v>3</v>
      </c>
      <c r="E11" s="1">
        <v>1</v>
      </c>
      <c r="F11" s="1">
        <f t="shared" si="1"/>
        <v>2</v>
      </c>
      <c r="G11">
        <v>2</v>
      </c>
      <c r="H11">
        <v>3</v>
      </c>
      <c r="I11">
        <f t="shared" si="0"/>
        <v>1.0776934568712071</v>
      </c>
      <c r="L11">
        <v>1</v>
      </c>
      <c r="M11">
        <v>0.38846728435603539</v>
      </c>
      <c r="N11" t="s">
        <v>73</v>
      </c>
    </row>
    <row r="12" spans="1:14">
      <c r="A12">
        <v>3.5</v>
      </c>
      <c r="B12" t="s">
        <v>1</v>
      </c>
      <c r="C12">
        <v>5.87</v>
      </c>
      <c r="D12">
        <v>2</v>
      </c>
      <c r="E12" s="1">
        <v>1</v>
      </c>
      <c r="F12" s="1">
        <f t="shared" si="1"/>
        <v>1</v>
      </c>
      <c r="G12">
        <v>2</v>
      </c>
      <c r="H12">
        <v>2</v>
      </c>
      <c r="I12">
        <f t="shared" si="0"/>
        <v>1.1855084143265127</v>
      </c>
      <c r="L12">
        <v>1</v>
      </c>
      <c r="M12">
        <v>0.9275420716325633</v>
      </c>
      <c r="N12" t="s">
        <v>55</v>
      </c>
    </row>
    <row r="13" spans="1:14">
      <c r="A13">
        <v>3.5</v>
      </c>
      <c r="B13" t="s">
        <v>15</v>
      </c>
      <c r="C13">
        <v>6.23</v>
      </c>
      <c r="D13">
        <v>1</v>
      </c>
      <c r="E13" s="1">
        <v>2</v>
      </c>
      <c r="F13" s="1">
        <f t="shared" si="1"/>
        <v>-1</v>
      </c>
      <c r="G13">
        <v>1</v>
      </c>
      <c r="H13">
        <v>2</v>
      </c>
      <c r="I13">
        <f t="shared" si="0"/>
        <v>1.1368019022093243</v>
      </c>
      <c r="L13">
        <v>1</v>
      </c>
      <c r="M13">
        <v>0.68400951104662178</v>
      </c>
      <c r="N13" t="s">
        <v>76</v>
      </c>
    </row>
    <row r="14" spans="1:14">
      <c r="A14">
        <v>3.5</v>
      </c>
      <c r="B14" t="s">
        <v>9</v>
      </c>
      <c r="C14">
        <v>6.63</v>
      </c>
      <c r="D14">
        <v>1</v>
      </c>
      <c r="E14" s="1">
        <v>1</v>
      </c>
      <c r="F14" s="1">
        <f t="shared" si="1"/>
        <v>0</v>
      </c>
      <c r="G14">
        <v>3</v>
      </c>
      <c r="H14">
        <v>2</v>
      </c>
      <c r="I14">
        <f t="shared" si="0"/>
        <v>1.0987981496425061</v>
      </c>
      <c r="L14">
        <v>1</v>
      </c>
      <c r="M14">
        <v>0.49399074821253064</v>
      </c>
      <c r="N14" t="s">
        <v>65</v>
      </c>
    </row>
    <row r="15" spans="1:14">
      <c r="A15">
        <v>3.5</v>
      </c>
      <c r="B15" t="s">
        <v>10</v>
      </c>
      <c r="C15">
        <v>6.77</v>
      </c>
      <c r="D15">
        <v>1</v>
      </c>
      <c r="E15" s="1">
        <v>1</v>
      </c>
      <c r="F15" s="1">
        <f t="shared" si="1"/>
        <v>0</v>
      </c>
      <c r="G15">
        <v>2</v>
      </c>
      <c r="H15">
        <v>1</v>
      </c>
      <c r="I15">
        <f t="shared" si="0"/>
        <v>1.0532228961115495</v>
      </c>
      <c r="L15">
        <v>1</v>
      </c>
      <c r="M15">
        <v>0.26611448055774789</v>
      </c>
      <c r="N15" t="s">
        <v>71</v>
      </c>
    </row>
    <row r="16" spans="1:14">
      <c r="A16">
        <v>3.5</v>
      </c>
      <c r="B16" t="s">
        <v>13</v>
      </c>
      <c r="C16">
        <v>7.13</v>
      </c>
      <c r="D16">
        <v>1</v>
      </c>
      <c r="E16" s="1">
        <v>1</v>
      </c>
      <c r="F16" s="1">
        <f t="shared" si="1"/>
        <v>0</v>
      </c>
      <c r="G16">
        <v>2</v>
      </c>
      <c r="H16">
        <v>2</v>
      </c>
      <c r="I16">
        <f t="shared" si="0"/>
        <v>2.1489643026570664</v>
      </c>
      <c r="L16">
        <v>2</v>
      </c>
      <c r="M16">
        <v>0.74482151328533275</v>
      </c>
      <c r="N16" t="s">
        <v>81</v>
      </c>
    </row>
    <row r="17" spans="1:14">
      <c r="A17">
        <v>3.5</v>
      </c>
      <c r="B17" t="s">
        <v>45</v>
      </c>
      <c r="C17">
        <v>7.38</v>
      </c>
      <c r="D17">
        <v>17</v>
      </c>
      <c r="E17" s="1">
        <v>17</v>
      </c>
      <c r="F17" s="1">
        <f t="shared" si="1"/>
        <v>0</v>
      </c>
      <c r="G17">
        <v>2</v>
      </c>
      <c r="H17">
        <v>3</v>
      </c>
      <c r="I17">
        <f t="shared" si="0"/>
        <v>2.188690493311765</v>
      </c>
      <c r="L17">
        <v>2</v>
      </c>
      <c r="M17">
        <v>0.94345246655882475</v>
      </c>
      <c r="N17" t="s">
        <v>64</v>
      </c>
    </row>
    <row r="18" spans="1:14">
      <c r="A18">
        <v>3.5</v>
      </c>
      <c r="B18" t="s">
        <v>44</v>
      </c>
      <c r="C18">
        <v>7.74</v>
      </c>
      <c r="D18">
        <v>1</v>
      </c>
      <c r="E18" s="1">
        <v>1</v>
      </c>
      <c r="F18" s="1">
        <f t="shared" si="1"/>
        <v>0</v>
      </c>
      <c r="G18">
        <v>2</v>
      </c>
      <c r="H18">
        <v>3</v>
      </c>
      <c r="I18">
        <f t="shared" si="0"/>
        <v>2.1477338016566785</v>
      </c>
      <c r="L18">
        <v>2</v>
      </c>
      <c r="M18">
        <v>0.73866900828339321</v>
      </c>
      <c r="N18" t="s">
        <v>63</v>
      </c>
    </row>
    <row r="19" spans="1:14">
      <c r="A19">
        <v>3.5</v>
      </c>
      <c r="B19" t="s">
        <v>14</v>
      </c>
      <c r="C19">
        <v>7.94</v>
      </c>
      <c r="D19">
        <v>16</v>
      </c>
      <c r="E19" s="1">
        <v>17</v>
      </c>
      <c r="F19" s="1">
        <f t="shared" si="1"/>
        <v>-1</v>
      </c>
      <c r="G19">
        <v>3</v>
      </c>
      <c r="H19">
        <v>1</v>
      </c>
      <c r="I19">
        <f t="shared" si="0"/>
        <v>3.0063347347317491</v>
      </c>
      <c r="L19">
        <v>3</v>
      </c>
      <c r="M19">
        <v>3.1673673658744295E-2</v>
      </c>
      <c r="N19" t="s">
        <v>75</v>
      </c>
    </row>
    <row r="20" spans="1:14">
      <c r="A20">
        <v>3.5</v>
      </c>
      <c r="B20" t="s">
        <v>48</v>
      </c>
      <c r="C20">
        <v>7.97</v>
      </c>
      <c r="D20">
        <v>2</v>
      </c>
      <c r="E20" s="1">
        <v>1</v>
      </c>
      <c r="F20" s="1">
        <f t="shared" si="1"/>
        <v>1</v>
      </c>
      <c r="G20">
        <v>2</v>
      </c>
      <c r="H20">
        <v>2</v>
      </c>
      <c r="I20">
        <f t="shared" si="0"/>
        <v>2.0022001782427634</v>
      </c>
      <c r="L20">
        <v>2</v>
      </c>
      <c r="M20">
        <v>1.1000891213816311E-2</v>
      </c>
      <c r="N20" t="s">
        <v>77</v>
      </c>
    </row>
    <row r="21" spans="1:14">
      <c r="A21">
        <v>3.5</v>
      </c>
      <c r="B21" t="s">
        <v>2</v>
      </c>
      <c r="C21">
        <v>8.02</v>
      </c>
      <c r="D21">
        <v>2</v>
      </c>
      <c r="E21" s="1">
        <v>2</v>
      </c>
      <c r="F21" s="1">
        <f t="shared" si="1"/>
        <v>0</v>
      </c>
      <c r="G21">
        <v>2</v>
      </c>
      <c r="H21">
        <v>5</v>
      </c>
      <c r="I21">
        <f t="shared" si="0"/>
        <v>2.0998482986921854</v>
      </c>
      <c r="L21">
        <v>2</v>
      </c>
      <c r="M21">
        <v>0.49924149346092583</v>
      </c>
      <c r="N21" t="s">
        <v>56</v>
      </c>
    </row>
    <row r="22" spans="1:14">
      <c r="A22">
        <v>3.5</v>
      </c>
      <c r="B22" t="s">
        <v>49</v>
      </c>
      <c r="C22">
        <v>8.14</v>
      </c>
      <c r="D22">
        <v>17</v>
      </c>
      <c r="E22" s="1">
        <v>18</v>
      </c>
      <c r="F22" s="1">
        <f t="shared" si="1"/>
        <v>-1</v>
      </c>
      <c r="G22">
        <v>2</v>
      </c>
      <c r="H22">
        <v>3</v>
      </c>
      <c r="I22">
        <f t="shared" si="0"/>
        <v>2.0883796592569683</v>
      </c>
      <c r="L22">
        <v>2</v>
      </c>
      <c r="M22">
        <v>0.44189829628484145</v>
      </c>
      <c r="N22" t="s">
        <v>79</v>
      </c>
    </row>
    <row r="23" spans="1:14">
      <c r="A23">
        <v>3.5</v>
      </c>
      <c r="B23" t="s">
        <v>47</v>
      </c>
      <c r="C23">
        <v>8.2200000000000006</v>
      </c>
      <c r="D23">
        <v>17</v>
      </c>
      <c r="E23" s="1">
        <v>19</v>
      </c>
      <c r="F23" s="1">
        <f t="shared" si="1"/>
        <v>-2</v>
      </c>
      <c r="G23">
        <v>3</v>
      </c>
      <c r="H23">
        <v>2</v>
      </c>
      <c r="I23">
        <f t="shared" si="0"/>
        <v>2.1326180350021917</v>
      </c>
      <c r="L23">
        <v>2</v>
      </c>
      <c r="M23">
        <v>0.66309017501095768</v>
      </c>
      <c r="N23" t="s">
        <v>70</v>
      </c>
    </row>
    <row r="24" spans="1:14">
      <c r="A24">
        <v>3.5</v>
      </c>
      <c r="B24" t="s">
        <v>36</v>
      </c>
      <c r="C24">
        <v>8.2200000000000006</v>
      </c>
      <c r="D24">
        <v>16</v>
      </c>
      <c r="E24" s="1">
        <v>16</v>
      </c>
      <c r="F24" s="1">
        <f t="shared" si="1"/>
        <v>0</v>
      </c>
      <c r="G24">
        <v>2</v>
      </c>
      <c r="H24">
        <v>3</v>
      </c>
      <c r="I24">
        <f t="shared" si="0"/>
        <v>3.1203377024314882</v>
      </c>
      <c r="L24">
        <v>3</v>
      </c>
      <c r="M24">
        <v>0.60168851215744001</v>
      </c>
      <c r="N24" t="s">
        <v>80</v>
      </c>
    </row>
    <row r="25" spans="1:14">
      <c r="A25">
        <v>3.5</v>
      </c>
      <c r="B25" t="s">
        <v>46</v>
      </c>
      <c r="C25">
        <v>8.4</v>
      </c>
      <c r="D25">
        <v>21</v>
      </c>
      <c r="E25" s="1">
        <v>21</v>
      </c>
      <c r="F25" s="1">
        <f t="shared" si="1"/>
        <v>0</v>
      </c>
      <c r="G25">
        <v>8</v>
      </c>
      <c r="H25">
        <v>3</v>
      </c>
      <c r="I25">
        <f t="shared" si="0"/>
        <v>2.1076871279784521</v>
      </c>
      <c r="L25">
        <v>2</v>
      </c>
      <c r="M25">
        <v>0.53843563989225962</v>
      </c>
      <c r="N25" t="s">
        <v>66</v>
      </c>
    </row>
    <row r="26" spans="1:14">
      <c r="A26">
        <v>3.5</v>
      </c>
      <c r="B26" t="s">
        <v>37</v>
      </c>
      <c r="C26">
        <v>8.43</v>
      </c>
      <c r="D26">
        <v>18</v>
      </c>
      <c r="E26" s="1">
        <v>18</v>
      </c>
      <c r="F26" s="1">
        <f t="shared" si="1"/>
        <v>0</v>
      </c>
      <c r="G26">
        <v>2</v>
      </c>
      <c r="H26">
        <v>7</v>
      </c>
      <c r="I26">
        <f t="shared" si="0"/>
        <v>3.1345845556001919</v>
      </c>
      <c r="L26">
        <v>3</v>
      </c>
      <c r="M26">
        <v>0.67292277800096001</v>
      </c>
      <c r="N26" t="s">
        <v>72</v>
      </c>
    </row>
    <row r="27" spans="1:14">
      <c r="A27">
        <v>3.5</v>
      </c>
      <c r="B27" t="s">
        <v>38</v>
      </c>
      <c r="C27">
        <v>8.5500000000000007</v>
      </c>
      <c r="D27">
        <v>17</v>
      </c>
      <c r="E27" s="1">
        <v>17</v>
      </c>
      <c r="F27" s="1">
        <f t="shared" si="1"/>
        <v>0</v>
      </c>
      <c r="G27">
        <v>11</v>
      </c>
      <c r="H27">
        <v>2</v>
      </c>
      <c r="I27">
        <f t="shared" si="0"/>
        <v>3.1348966925893134</v>
      </c>
      <c r="L27">
        <v>3</v>
      </c>
      <c r="M27">
        <v>0.67448346294656569</v>
      </c>
      <c r="N27" t="s">
        <v>68</v>
      </c>
    </row>
    <row r="28" spans="1:14">
      <c r="A28">
        <v>3.5</v>
      </c>
      <c r="B28" t="s">
        <v>39</v>
      </c>
      <c r="C28">
        <v>8.56</v>
      </c>
      <c r="D28">
        <v>18</v>
      </c>
      <c r="E28" s="1">
        <v>18</v>
      </c>
      <c r="F28" s="1">
        <f t="shared" si="1"/>
        <v>0</v>
      </c>
      <c r="G28">
        <v>3</v>
      </c>
      <c r="H28">
        <v>2</v>
      </c>
      <c r="I28">
        <f t="shared" si="0"/>
        <v>3.1152349718569319</v>
      </c>
      <c r="L28">
        <v>3</v>
      </c>
      <c r="M28">
        <v>0.57617485928465828</v>
      </c>
      <c r="N28" t="s">
        <v>78</v>
      </c>
    </row>
    <row r="29" spans="1:14">
      <c r="A29">
        <v>3.5</v>
      </c>
      <c r="B29" t="s">
        <v>40</v>
      </c>
      <c r="C29">
        <v>8.93</v>
      </c>
      <c r="D29">
        <v>19</v>
      </c>
      <c r="E29" s="1">
        <v>19</v>
      </c>
      <c r="F29" s="1">
        <f t="shared" si="1"/>
        <v>0</v>
      </c>
      <c r="G29">
        <v>13</v>
      </c>
      <c r="H29">
        <v>4</v>
      </c>
      <c r="I29">
        <f t="shared" si="0"/>
        <v>3.0533038419575647</v>
      </c>
      <c r="L29">
        <v>3</v>
      </c>
      <c r="M29">
        <v>0.26651920978782373</v>
      </c>
      <c r="N29" t="s">
        <v>69</v>
      </c>
    </row>
    <row r="30" spans="1:14">
      <c r="A30">
        <v>3.5</v>
      </c>
      <c r="B30" t="s">
        <v>3</v>
      </c>
      <c r="C30">
        <v>9.02</v>
      </c>
      <c r="D30">
        <v>20</v>
      </c>
      <c r="E30" s="1">
        <v>20</v>
      </c>
      <c r="F30" s="1">
        <f t="shared" si="1"/>
        <v>0</v>
      </c>
      <c r="G30">
        <v>5</v>
      </c>
      <c r="H30">
        <v>15</v>
      </c>
      <c r="I30">
        <f t="shared" si="0"/>
        <v>3.0994342178802516</v>
      </c>
      <c r="L30">
        <v>3</v>
      </c>
      <c r="M30">
        <v>0.49717108940125732</v>
      </c>
      <c r="N30" t="s">
        <v>57</v>
      </c>
    </row>
    <row r="31" spans="1:14">
      <c r="A31">
        <v>3.5</v>
      </c>
      <c r="B31" t="s">
        <v>4</v>
      </c>
      <c r="C31">
        <v>9.0299999999999994</v>
      </c>
      <c r="D31">
        <v>20</v>
      </c>
      <c r="E31" s="1">
        <v>20</v>
      </c>
      <c r="F31" s="1">
        <f t="shared" si="1"/>
        <v>0</v>
      </c>
      <c r="G31">
        <v>4</v>
      </c>
      <c r="H31">
        <v>8</v>
      </c>
      <c r="I31">
        <f t="shared" si="0"/>
        <v>4.1557344591021304</v>
      </c>
      <c r="L31">
        <v>4</v>
      </c>
      <c r="M31">
        <v>0.77867229551065076</v>
      </c>
      <c r="N31" t="s">
        <v>62</v>
      </c>
    </row>
    <row r="32" spans="1:14">
      <c r="A32">
        <v>3.5</v>
      </c>
      <c r="B32" t="s">
        <v>41</v>
      </c>
      <c r="C32">
        <v>9.0299999999999994</v>
      </c>
      <c r="D32">
        <v>21</v>
      </c>
      <c r="E32" s="1">
        <v>20</v>
      </c>
      <c r="F32" s="1">
        <f t="shared" si="1"/>
        <v>1</v>
      </c>
      <c r="G32">
        <v>13</v>
      </c>
      <c r="H32">
        <v>3</v>
      </c>
      <c r="I32">
        <f t="shared" si="0"/>
        <v>3.0728061209864808</v>
      </c>
      <c r="L32">
        <v>3</v>
      </c>
      <c r="M32">
        <v>0.36403060493240347</v>
      </c>
      <c r="N32" t="s">
        <v>67</v>
      </c>
    </row>
    <row r="33" spans="1:15">
      <c r="A33">
        <v>3.5</v>
      </c>
      <c r="B33" t="s">
        <v>5</v>
      </c>
      <c r="C33">
        <v>9.07</v>
      </c>
      <c r="D33">
        <v>20</v>
      </c>
      <c r="E33" s="1">
        <v>19</v>
      </c>
      <c r="F33" s="1">
        <f t="shared" si="1"/>
        <v>1</v>
      </c>
      <c r="G33">
        <v>4</v>
      </c>
      <c r="H33">
        <v>13</v>
      </c>
      <c r="I33">
        <f t="shared" si="0"/>
        <v>5.1479886540762809</v>
      </c>
      <c r="L33">
        <v>5</v>
      </c>
      <c r="M33">
        <v>0.7399432703814065</v>
      </c>
      <c r="N33" t="s">
        <v>58</v>
      </c>
    </row>
    <row r="34" spans="1:15">
      <c r="A34">
        <v>3.5</v>
      </c>
      <c r="B34" t="s">
        <v>8</v>
      </c>
      <c r="C34">
        <v>9.2799999999999994</v>
      </c>
      <c r="D34">
        <v>21</v>
      </c>
      <c r="E34" s="1">
        <v>20</v>
      </c>
      <c r="F34" s="1">
        <f t="shared" si="1"/>
        <v>1</v>
      </c>
      <c r="G34">
        <v>17</v>
      </c>
      <c r="H34">
        <v>14</v>
      </c>
      <c r="I34">
        <f t="shared" si="0"/>
        <v>5.0701352634979138</v>
      </c>
      <c r="L34">
        <v>5</v>
      </c>
      <c r="M34">
        <v>0.35067631748957062</v>
      </c>
      <c r="N34" t="s">
        <v>61</v>
      </c>
    </row>
    <row r="35" spans="1:15">
      <c r="A35">
        <v>3.5</v>
      </c>
      <c r="B35" t="s">
        <v>6</v>
      </c>
      <c r="C35">
        <v>9.41</v>
      </c>
      <c r="D35">
        <v>19</v>
      </c>
      <c r="E35" s="1">
        <v>21</v>
      </c>
      <c r="F35" s="1">
        <f t="shared" si="1"/>
        <v>-2</v>
      </c>
      <c r="G35">
        <v>18</v>
      </c>
      <c r="H35">
        <v>19</v>
      </c>
      <c r="I35">
        <f t="shared" si="0"/>
        <v>6.0565843394879462</v>
      </c>
      <c r="L35">
        <v>6</v>
      </c>
      <c r="M35">
        <v>0.28292169743973294</v>
      </c>
      <c r="N35" t="s">
        <v>59</v>
      </c>
    </row>
    <row r="36" spans="1:15">
      <c r="A36">
        <v>3.5</v>
      </c>
      <c r="B36" t="s">
        <v>7</v>
      </c>
      <c r="C36">
        <v>9.6300000000000008</v>
      </c>
      <c r="D36">
        <v>21</v>
      </c>
      <c r="E36" s="1">
        <v>21</v>
      </c>
      <c r="F36" s="1">
        <f t="shared" si="1"/>
        <v>0</v>
      </c>
      <c r="G36">
        <v>18</v>
      </c>
      <c r="H36">
        <v>20</v>
      </c>
      <c r="I36">
        <f t="shared" si="0"/>
        <v>7.0153300750196248</v>
      </c>
      <c r="L36">
        <v>7</v>
      </c>
      <c r="M36">
        <v>7.6650375098123114E-2</v>
      </c>
      <c r="N36" t="s">
        <v>60</v>
      </c>
    </row>
    <row r="37" spans="1:15">
      <c r="F37" s="1">
        <f>AVERAGE(F9:F36)</f>
        <v>-3.5714285714285712E-2</v>
      </c>
    </row>
    <row r="41" spans="1:15">
      <c r="M41" t="s">
        <v>27</v>
      </c>
      <c r="N41" t="s">
        <v>20</v>
      </c>
      <c r="O41">
        <v>2</v>
      </c>
    </row>
    <row r="42" spans="1:15">
      <c r="M42" t="s">
        <v>26</v>
      </c>
      <c r="N42" t="s">
        <v>20</v>
      </c>
      <c r="O42">
        <v>5</v>
      </c>
    </row>
    <row r="43" spans="1:15">
      <c r="M43" t="s">
        <v>25</v>
      </c>
      <c r="N43" t="s">
        <v>20</v>
      </c>
      <c r="O43">
        <v>15</v>
      </c>
    </row>
    <row r="44" spans="1:15">
      <c r="M44" t="s">
        <v>23</v>
      </c>
      <c r="N44" t="s">
        <v>20</v>
      </c>
      <c r="O44">
        <v>13</v>
      </c>
    </row>
    <row r="45" spans="1:15">
      <c r="M45" t="s">
        <v>22</v>
      </c>
      <c r="N45" t="s">
        <v>20</v>
      </c>
      <c r="O45">
        <v>19</v>
      </c>
    </row>
    <row r="46" spans="1:15">
      <c r="M46" t="s">
        <v>21</v>
      </c>
      <c r="N46" t="s">
        <v>20</v>
      </c>
      <c r="O46">
        <v>20</v>
      </c>
    </row>
    <row r="48" spans="1:15">
      <c r="M48" t="s">
        <v>24</v>
      </c>
      <c r="N48" t="s">
        <v>20</v>
      </c>
      <c r="O48">
        <v>8</v>
      </c>
    </row>
    <row r="49" spans="7:15">
      <c r="M49" t="s">
        <v>28</v>
      </c>
      <c r="N49" t="s">
        <v>20</v>
      </c>
      <c r="O49">
        <v>2</v>
      </c>
    </row>
    <row r="50" spans="7:15">
      <c r="M50" t="s">
        <v>29</v>
      </c>
      <c r="N50" t="s">
        <v>20</v>
      </c>
      <c r="O50">
        <v>1</v>
      </c>
    </row>
    <row r="51" spans="7:15">
      <c r="M51" t="s">
        <v>30</v>
      </c>
      <c r="N51" t="s">
        <v>20</v>
      </c>
      <c r="O51">
        <v>3</v>
      </c>
    </row>
    <row r="52" spans="7:15">
      <c r="M52" t="s">
        <v>33</v>
      </c>
      <c r="N52" t="s">
        <v>20</v>
      </c>
      <c r="O52">
        <v>2</v>
      </c>
    </row>
    <row r="53" spans="7:15">
      <c r="M53" t="s">
        <v>32</v>
      </c>
      <c r="N53" t="s">
        <v>20</v>
      </c>
      <c r="O53">
        <v>2</v>
      </c>
    </row>
    <row r="54" spans="7:15">
      <c r="M54" t="s">
        <v>31</v>
      </c>
      <c r="N54" t="s">
        <v>20</v>
      </c>
      <c r="O54">
        <v>1</v>
      </c>
    </row>
    <row r="55" spans="7:15">
      <c r="M55" t="s">
        <v>34</v>
      </c>
      <c r="N55" t="s">
        <v>20</v>
      </c>
      <c r="O55">
        <v>2</v>
      </c>
    </row>
    <row r="56" spans="7:15">
      <c r="M56" t="s">
        <v>35</v>
      </c>
      <c r="N56" t="s">
        <v>20</v>
      </c>
      <c r="O56">
        <v>1</v>
      </c>
    </row>
    <row r="63" spans="7:15">
      <c r="G63" s="2" t="s">
        <v>82</v>
      </c>
      <c r="M63" s="2" t="s">
        <v>83</v>
      </c>
    </row>
  </sheetData>
  <sortState ref="A3:O30">
    <sortCondition ref="C3:C30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terwilliger</dc:creator>
  <cp:lastModifiedBy>tom terwilliger</cp:lastModifiedBy>
  <dcterms:created xsi:type="dcterms:W3CDTF">2014-06-04T19:11:40Z</dcterms:created>
  <dcterms:modified xsi:type="dcterms:W3CDTF">2014-11-06T22:18:37Z</dcterms:modified>
</cp:coreProperties>
</file>